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465" windowWidth="19440" windowHeight="13185" activeTab="0"/>
  </bookViews>
  <sheets>
    <sheet name="LİSANS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<sst xmlns="http://schemas.openxmlformats.org/spreadsheetml/2006/main" count="53" uniqueCount="49">
  <si>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ADI VE SOYADI</t>
  </si>
  <si>
    <t>ALES</t>
  </si>
  <si>
    <t>TOPLAM</t>
  </si>
  <si>
    <t>KADRO SAYISI</t>
  </si>
  <si>
    <t>DERECESİ</t>
  </si>
  <si>
    <t>DEĞERLENDİRME</t>
  </si>
  <si>
    <t>A.B.D./PROGRAMI :</t>
  </si>
  <si>
    <t>S.N.</t>
  </si>
  <si>
    <t>GİRİŞ SINAVI DEĞERLENDİRMESİ (LİSANS)</t>
  </si>
  <si>
    <t>LİSANS</t>
  </si>
  <si>
    <t>YABANCI DİL</t>
  </si>
  <si>
    <t>GİRİŞ SINAVI</t>
  </si>
  <si>
    <t>KADRO UNVANI</t>
  </si>
  <si>
    <t>ALES (%30)</t>
  </si>
  <si>
    <t>LİSANS (%30)</t>
  </si>
  <si>
    <t>Y.DİL (%10)</t>
  </si>
  <si>
    <t>GİRİŞ SINAVI (%30)</t>
  </si>
  <si>
    <t>BİRİMİ                       :</t>
  </si>
  <si>
    <t>Araştırma Görevlisi</t>
  </si>
  <si>
    <t>İnsan ve Toplum Bilimleri Fakültesi Psikoloji Bölümü</t>
  </si>
  <si>
    <t>Sosyal Psikoloji A.B.D.</t>
  </si>
  <si>
    <t>Sümeyra Bengisu Akkurt</t>
  </si>
  <si>
    <t>Uluğhan ERGİN</t>
  </si>
  <si>
    <t>Enes UYAR</t>
  </si>
  <si>
    <t>Sultan Berfin UÇURUM</t>
  </si>
  <si>
    <t>Asil Kazandı</t>
  </si>
  <si>
    <t>Kazanamadı</t>
  </si>
  <si>
    <t>Özgün ÖZAKAY</t>
  </si>
  <si>
    <t>Sınava Girmedi</t>
  </si>
  <si>
    <t>Özüm Eylül KOCAELİ</t>
  </si>
  <si>
    <t>Esra ERDEM</t>
  </si>
  <si>
    <t>Alpay ÇİLLER</t>
  </si>
  <si>
    <t xml:space="preserve">Yedek </t>
  </si>
  <si>
    <t>İSTENİLEN BELGELER</t>
  </si>
  <si>
    <t>1- Lisans Diplomasının aslı yada onaylı sureti</t>
  </si>
  <si>
    <t>2-Lisans Transkriptinin aslı yada onaylı sureti</t>
  </si>
  <si>
    <t>3-Lisansüstü eğitim yaptığına dair öğreci belgesi</t>
  </si>
  <si>
    <t>4-ALES Belgesi</t>
  </si>
  <si>
    <t>5-Dil Belgesi</t>
  </si>
  <si>
    <t>6-Sabıka Kaydı</t>
  </si>
  <si>
    <t>7- Tam Teşekküllü Devlet Hastahanesinden Sağlık Raporu</t>
  </si>
  <si>
    <t>8- Nüfus Cüzdan Fotokopisi</t>
  </si>
  <si>
    <t>9- 5 Adet fotoğraf</t>
  </si>
  <si>
    <t>10-Varsa lisede veya Ortaokulda Hazırlık okuduğuna dair belgenin aslı yada noter tasdiki</t>
  </si>
  <si>
    <t xml:space="preserve">11-Güvenlik Soruşturması ve Arşiv Araştırma Formu Islak İmzalı (2 Nüsha)
</t>
  </si>
  <si>
    <t>12-Herhangi bir kamu kuruluşuna mecburi hizmet yükümlülüğü olmadığına dair dilekçe</t>
  </si>
  <si>
    <t xml:space="preserve">NOT: SINAVI ASİL KAZANAN ADAYLAR 18/08/2020 TARİHİNDEN İTİBAREN 15 GÜN İÇERİSİNDE </t>
  </si>
  <si>
    <t xml:space="preserve">AŞAĞIDA İSTENİLEN BELGELERİ ŞAHSEN İNSAN VE TOPLUM BİLİMLERİ FAKÜLTESİNE TESLİM ETMELERİ GEREKMEKTEDİR. </t>
  </si>
  <si>
    <t>NOT: Belgelerin noter onaylı olması zorunlu değildir. Herhangi bir kamu kurumu tarafından (Aslı Gibidir) onaylanmış olması yeterlidir. Belgeleri aslı görülmek kaydıyla, kurumumuzda da Aslı Gibidir yapılır</t>
  </si>
</sst>
</file>

<file path=xl/styles.xml><?xml version="1.0" encoding="utf-8"?>
<styleSheet xmlns="http://schemas.openxmlformats.org/spreadsheetml/2006/main">
  <numFmts count="4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_);\(&quot;₺&quot;#,##0\)"/>
    <numFmt numFmtId="165" formatCode="&quot;₺&quot;#,##0_);[Red]\(&quot;₺&quot;#,##0\)"/>
    <numFmt numFmtId="166" formatCode="&quot;₺&quot;#,##0.00_);\(&quot;₺&quot;#,##0.00\)"/>
    <numFmt numFmtId="167" formatCode="&quot;₺&quot;#,##0.00_);[Red]\(&quot;₺&quot;#,##0.00\)"/>
    <numFmt numFmtId="168" formatCode="_(&quot;₺&quot;* #,##0_);_(&quot;₺&quot;* \(#,##0\);_(&quot;₺&quot;* &quot;-&quot;_);_(@_)"/>
    <numFmt numFmtId="169" formatCode="_(* #,##0_);_(* \(#,##0\);_(* &quot;-&quot;_);_(@_)"/>
    <numFmt numFmtId="170" formatCode="_(&quot;₺&quot;* #,##0.00_);_(&quot;₺&quot;* \(#,##0.00\);_(&quot;₺&quot;* &quot;-&quot;??_);_(@_)"/>
    <numFmt numFmtId="171" formatCode="_(* #,##0.00_);_(* \(#,##0.00\);_(* &quot;-&quot;??_);_(@_)"/>
    <numFmt numFmtId="172" formatCode="#,##0\ &quot;TRY&quot;;\-#,##0\ &quot;TRY&quot;"/>
    <numFmt numFmtId="173" formatCode="#,##0\ &quot;TRY&quot;;[Red]\-#,##0\ &quot;TRY&quot;"/>
    <numFmt numFmtId="174" formatCode="#,##0.00\ &quot;TRY&quot;;\-#,##0.00\ &quot;TRY&quot;"/>
    <numFmt numFmtId="175" formatCode="#,##0.00\ &quot;TRY&quot;;[Red]\-#,##0.00\ &quot;TRY&quot;"/>
    <numFmt numFmtId="176" formatCode="_-* #,##0\ &quot;TRY&quot;_-;\-* #,##0\ &quot;TRY&quot;_-;_-* &quot;-&quot;\ &quot;TRY&quot;_-;_-@_-"/>
    <numFmt numFmtId="177" formatCode="_-* #,##0\ _T_R_Y_-;\-* #,##0\ _T_R_Y_-;_-* &quot;-&quot;\ _T_R_Y_-;_-@_-"/>
    <numFmt numFmtId="178" formatCode="_-* #,##0.00\ &quot;TRY&quot;_-;\-* #,##0.00\ &quot;TRY&quot;_-;_-* &quot;-&quot;??\ &quot;TRY&quot;_-;_-@_-"/>
    <numFmt numFmtId="179" formatCode="_-* #,##0.00\ _T_R_Y_-;\-* #,##0.00\ _T_R_Y_-;_-* &quot;-&quot;??\ _T_R_Y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\ &quot;TL&quot;;\-#,##0\ &quot;TL&quot;"/>
    <numFmt numFmtId="189" formatCode="#,##0\ &quot;TL&quot;;[Red]\-#,##0\ &quot;TL&quot;"/>
    <numFmt numFmtId="190" formatCode="#,##0.00\ &quot;TL&quot;;\-#,##0.00\ &quot;TL&quot;"/>
    <numFmt numFmtId="191" formatCode="#,##0.00\ &quot;TL&quot;;[Red]\-#,##0.00\ &quot;TL&quot;"/>
    <numFmt numFmtId="192" formatCode="_-* #,##0\ &quot;TL&quot;_-;\-* #,##0\ &quot;TL&quot;_-;_-* &quot;-&quot;\ &quot;TL&quot;_-;_-@_-"/>
    <numFmt numFmtId="193" formatCode="_-* #,##0\ _T_L_-;\-* #,##0\ _T_L_-;_-* &quot;-&quot;\ _T_L_-;_-@_-"/>
    <numFmt numFmtId="194" formatCode="_-* #,##0.00\ &quot;TL&quot;_-;\-* #,##0.00\ &quot;TL&quot;_-;_-* &quot;-&quot;??\ &quot;TL&quot;_-;_-@_-"/>
    <numFmt numFmtId="195" formatCode="_-* #,##0.00\ _T_L_-;\-* #,##0.00\ _T_L_-;_-* &quot;-&quot;??\ _T_L_-;_-@_-"/>
    <numFmt numFmtId="196" formatCode="0.000"/>
    <numFmt numFmtId="197" formatCode="&quot;Evet&quot;;&quot;Evet&quot;;&quot;Hayır&quot;"/>
    <numFmt numFmtId="198" formatCode="&quot;Doğru&quot;;&quot;Doğru&quot;;&quot;Yanlış&quot;"/>
    <numFmt numFmtId="199" formatCode="&quot;Açık&quot;;&quot;Açık&quot;;&quot;Kapalı&quot;"/>
    <numFmt numFmtId="200" formatCode="[$€-2]\ #,##0.00_);[Red]\([$€-2]\ #,##0.00\)"/>
    <numFmt numFmtId="201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3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5"/>
      <color indexed="15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5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0" fillId="0" borderId="10" xfId="0" applyBorder="1" applyAlignment="1">
      <alignment/>
    </xf>
    <xf numFmtId="196" fontId="0" fillId="0" borderId="10" xfId="0" applyNumberFormat="1" applyBorder="1" applyAlignment="1">
      <alignment horizontal="center" vertical="center"/>
    </xf>
    <xf numFmtId="196" fontId="0" fillId="0" borderId="0" xfId="0" applyNumberFormat="1" applyAlignment="1">
      <alignment/>
    </xf>
    <xf numFmtId="196" fontId="41" fillId="0" borderId="10" xfId="0" applyNumberFormat="1" applyFont="1" applyBorder="1" applyAlignment="1">
      <alignment horizontal="center" vertical="center"/>
    </xf>
    <xf numFmtId="1" fontId="41" fillId="0" borderId="10" xfId="0" applyNumberFormat="1" applyFont="1" applyBorder="1" applyAlignment="1">
      <alignment horizontal="center" vertical="center"/>
    </xf>
    <xf numFmtId="196" fontId="43" fillId="0" borderId="10" xfId="0" applyNumberFormat="1" applyFont="1" applyBorder="1" applyAlignment="1">
      <alignment horizontal="center"/>
    </xf>
    <xf numFmtId="196" fontId="43" fillId="0" borderId="10" xfId="0" applyNumberFormat="1" applyFont="1" applyBorder="1" applyAlignment="1">
      <alignment/>
    </xf>
    <xf numFmtId="196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196" fontId="45" fillId="0" borderId="0" xfId="47" applyNumberFormat="1" applyFont="1" applyBorder="1" applyAlignment="1" applyProtection="1">
      <alignment/>
      <protection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201" fontId="0" fillId="0" borderId="12" xfId="0" applyNumberFormat="1" applyBorder="1" applyAlignment="1">
      <alignment horizontal="center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/>
    </xf>
    <xf numFmtId="196" fontId="0" fillId="0" borderId="13" xfId="0" applyNumberFormat="1" applyBorder="1" applyAlignment="1">
      <alignment horizontal="center" vertical="center"/>
    </xf>
    <xf numFmtId="196" fontId="24" fillId="0" borderId="10" xfId="0" applyNumberFormat="1" applyFont="1" applyBorder="1" applyAlignment="1">
      <alignment horizontal="center" vertical="center"/>
    </xf>
    <xf numFmtId="196" fontId="24" fillId="0" borderId="11" xfId="0" applyNumberFormat="1" applyFont="1" applyBorder="1" applyAlignment="1">
      <alignment horizontal="center"/>
    </xf>
    <xf numFmtId="196" fontId="0" fillId="0" borderId="10" xfId="0" applyNumberFormat="1" applyBorder="1" applyAlignment="1">
      <alignment/>
    </xf>
    <xf numFmtId="0" fontId="44" fillId="0" borderId="10" xfId="0" applyFont="1" applyBorder="1" applyAlignment="1">
      <alignment horizontal="center"/>
    </xf>
    <xf numFmtId="196" fontId="0" fillId="0" borderId="10" xfId="0" applyNumberFormat="1" applyBorder="1" applyAlignment="1">
      <alignment vertical="center"/>
    </xf>
    <xf numFmtId="196" fontId="0" fillId="0" borderId="10" xfId="0" applyNumberFormat="1" applyBorder="1" applyAlignment="1">
      <alignment/>
    </xf>
    <xf numFmtId="196" fontId="2" fillId="0" borderId="10" xfId="0" applyNumberFormat="1" applyFont="1" applyBorder="1" applyAlignment="1">
      <alignment vertical="center"/>
    </xf>
    <xf numFmtId="196" fontId="43" fillId="0" borderId="10" xfId="0" applyNumberFormat="1" applyFont="1" applyBorder="1" applyAlignment="1">
      <alignment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196" fontId="0" fillId="0" borderId="0" xfId="0" applyNumberForma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196" fontId="0" fillId="0" borderId="0" xfId="0" applyNumberFormat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41" fillId="0" borderId="13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41" fillId="0" borderId="13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41" fillId="0" borderId="15" xfId="0" applyFont="1" applyBorder="1" applyAlignment="1">
      <alignment horizontal="left"/>
    </xf>
    <xf numFmtId="196" fontId="41" fillId="0" borderId="13" xfId="0" applyNumberFormat="1" applyFont="1" applyBorder="1" applyAlignment="1">
      <alignment horizontal="center"/>
    </xf>
    <xf numFmtId="196" fontId="41" fillId="0" borderId="15" xfId="0" applyNumberFormat="1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Zeros="0" tabSelected="1" zoomScale="96" zoomScaleNormal="96" zoomScalePageLayoutView="0" workbookViewId="0" topLeftCell="A7">
      <selection activeCell="K20" sqref="K20"/>
    </sheetView>
  </sheetViews>
  <sheetFormatPr defaultColWidth="8.7109375" defaultRowHeight="15"/>
  <cols>
    <col min="1" max="1" width="4.28125" style="0" customWidth="1"/>
    <col min="2" max="2" width="30.57421875" style="0" customWidth="1"/>
    <col min="3" max="3" width="7.7109375" style="5" customWidth="1"/>
    <col min="4" max="4" width="7.28125" style="5" customWidth="1"/>
    <col min="5" max="5" width="10.7109375" style="5" customWidth="1"/>
    <col min="6" max="6" width="10.28125" style="5" customWidth="1"/>
    <col min="7" max="7" width="10.00390625" style="5" customWidth="1"/>
    <col min="8" max="8" width="11.7109375" style="5" customWidth="1"/>
    <col min="9" max="9" width="10.28125" style="5" customWidth="1"/>
    <col min="10" max="10" width="16.7109375" style="5" customWidth="1"/>
    <col min="11" max="11" width="9.7109375" style="5" customWidth="1"/>
    <col min="12" max="12" width="16.8515625" style="1" bestFit="1" customWidth="1"/>
    <col min="13" max="13" width="10.28125" style="0" hidden="1" customWidth="1"/>
    <col min="14" max="14" width="9.140625" style="0" hidden="1" customWidth="1"/>
  </cols>
  <sheetData>
    <row r="1" spans="2:11" ht="19.5">
      <c r="B1" s="1" t="s">
        <v>8</v>
      </c>
      <c r="J1" s="13"/>
      <c r="K1" s="13"/>
    </row>
    <row r="2" spans="10:12" ht="15">
      <c r="J2" s="45"/>
      <c r="K2" s="46"/>
      <c r="L2" s="15"/>
    </row>
    <row r="3" spans="2:12" ht="15">
      <c r="B3" s="19" t="s">
        <v>17</v>
      </c>
      <c r="C3" s="39" t="s">
        <v>19</v>
      </c>
      <c r="D3" s="40"/>
      <c r="E3" s="40"/>
      <c r="F3" s="40"/>
      <c r="G3" s="40"/>
      <c r="H3" s="40"/>
      <c r="I3" s="41"/>
      <c r="J3" s="6" t="s">
        <v>3</v>
      </c>
      <c r="K3" s="6" t="s">
        <v>4</v>
      </c>
      <c r="L3" s="14" t="s">
        <v>12</v>
      </c>
    </row>
    <row r="4" spans="2:12" ht="15">
      <c r="B4" s="20" t="s">
        <v>6</v>
      </c>
      <c r="C4" s="42" t="s">
        <v>20</v>
      </c>
      <c r="D4" s="43"/>
      <c r="E4" s="43"/>
      <c r="F4" s="43"/>
      <c r="G4" s="43"/>
      <c r="H4" s="43"/>
      <c r="I4" s="44"/>
      <c r="J4" s="7">
        <v>1</v>
      </c>
      <c r="K4" s="7">
        <v>5</v>
      </c>
      <c r="L4" s="15" t="s">
        <v>18</v>
      </c>
    </row>
    <row r="5" spans="1:12" s="1" customFormat="1" ht="15">
      <c r="A5" s="2" t="s">
        <v>7</v>
      </c>
      <c r="B5" s="2" t="s">
        <v>0</v>
      </c>
      <c r="C5" s="8" t="s">
        <v>1</v>
      </c>
      <c r="D5" s="9" t="s">
        <v>9</v>
      </c>
      <c r="E5" s="9" t="s">
        <v>10</v>
      </c>
      <c r="F5" s="9" t="s">
        <v>11</v>
      </c>
      <c r="G5" s="29" t="s">
        <v>13</v>
      </c>
      <c r="H5" s="8" t="s">
        <v>14</v>
      </c>
      <c r="I5" s="8" t="s">
        <v>15</v>
      </c>
      <c r="J5" s="8" t="s">
        <v>16</v>
      </c>
      <c r="K5" s="10" t="s">
        <v>2</v>
      </c>
      <c r="L5" s="11" t="s">
        <v>5</v>
      </c>
    </row>
    <row r="6" spans="1:14" ht="15">
      <c r="A6" s="14">
        <v>1</v>
      </c>
      <c r="B6" s="3" t="s">
        <v>21</v>
      </c>
      <c r="C6" s="21">
        <v>82.34</v>
      </c>
      <c r="D6" s="22">
        <v>92.76</v>
      </c>
      <c r="E6" s="26">
        <v>95</v>
      </c>
      <c r="F6" s="4">
        <v>86.5</v>
      </c>
      <c r="G6" s="26">
        <f>C6*(30/100)</f>
        <v>24.702</v>
      </c>
      <c r="H6" s="26">
        <f>D6*(30/100)</f>
        <v>27.828</v>
      </c>
      <c r="I6" s="26">
        <f aca="true" t="shared" si="0" ref="I6:I11">E6*(10/100)</f>
        <v>9.5</v>
      </c>
      <c r="J6" s="26">
        <f>F6*(30/100)</f>
        <v>25.95</v>
      </c>
      <c r="K6" s="26">
        <v>87.98</v>
      </c>
      <c r="L6" s="2" t="s">
        <v>25</v>
      </c>
      <c r="M6" t="e">
        <f>IF(AND(#REF!&gt;=4,ISTEXT(B5)),"BAŞARILI","")</f>
        <v>#REF!</v>
      </c>
      <c r="N6" t="e">
        <f>IF(AND(#REF!&lt;4,ISTEXT(B5)),"BAŞARISIZ","")</f>
        <v>#REF!</v>
      </c>
    </row>
    <row r="7" spans="1:12" ht="15">
      <c r="A7" s="14">
        <v>2</v>
      </c>
      <c r="B7" s="3" t="s">
        <v>24</v>
      </c>
      <c r="C7" s="18">
        <v>88.24</v>
      </c>
      <c r="D7" s="23">
        <v>94.4</v>
      </c>
      <c r="E7" s="26">
        <v>93.75</v>
      </c>
      <c r="F7" s="4">
        <v>51.5</v>
      </c>
      <c r="G7" s="26">
        <f>C7*(30/100)</f>
        <v>26.471999999999998</v>
      </c>
      <c r="H7" s="26">
        <f>D7*(30/100)</f>
        <v>28.32</v>
      </c>
      <c r="I7" s="26">
        <f t="shared" si="0"/>
        <v>9.375</v>
      </c>
      <c r="J7" s="26">
        <f>F7*(30/100)</f>
        <v>15.45</v>
      </c>
      <c r="K7" s="26">
        <v>79.61</v>
      </c>
      <c r="L7" s="2" t="s">
        <v>32</v>
      </c>
    </row>
    <row r="8" spans="1:12" ht="15">
      <c r="A8" s="14">
        <v>3</v>
      </c>
      <c r="B8" s="17" t="s">
        <v>22</v>
      </c>
      <c r="C8" s="18">
        <v>80.47</v>
      </c>
      <c r="D8" s="23">
        <v>82.26</v>
      </c>
      <c r="E8" s="28">
        <v>92.5</v>
      </c>
      <c r="F8" s="4">
        <v>62.5</v>
      </c>
      <c r="G8" s="26">
        <f aca="true" t="shared" si="1" ref="G8:G13">C8*(30/100)</f>
        <v>24.141</v>
      </c>
      <c r="H8" s="26">
        <f aca="true" t="shared" si="2" ref="H8:H13">D8*(30/100)</f>
        <v>24.678</v>
      </c>
      <c r="I8" s="26">
        <f t="shared" si="0"/>
        <v>9.25</v>
      </c>
      <c r="J8" s="26">
        <f>F8*(30/100)</f>
        <v>18.75</v>
      </c>
      <c r="K8" s="26">
        <f>SUM(G8,H8,I8,J8)</f>
        <v>76.819</v>
      </c>
      <c r="L8" s="2" t="s">
        <v>26</v>
      </c>
    </row>
    <row r="9" spans="1:13" ht="15">
      <c r="A9" s="14">
        <v>4</v>
      </c>
      <c r="B9" s="16" t="s">
        <v>23</v>
      </c>
      <c r="C9" s="18">
        <v>91.32</v>
      </c>
      <c r="D9" s="23">
        <v>79.23</v>
      </c>
      <c r="E9" s="26">
        <v>80</v>
      </c>
      <c r="F9" s="4">
        <v>57</v>
      </c>
      <c r="G9" s="26">
        <f t="shared" si="1"/>
        <v>27.395999999999997</v>
      </c>
      <c r="H9" s="26">
        <f t="shared" si="2"/>
        <v>23.769000000000002</v>
      </c>
      <c r="I9" s="26">
        <f t="shared" si="0"/>
        <v>8</v>
      </c>
      <c r="J9" s="26">
        <f>F9*(30/100)</f>
        <v>17.099999999999998</v>
      </c>
      <c r="K9" s="26">
        <f>SUM(G9,H9,I9,J9)</f>
        <v>76.265</v>
      </c>
      <c r="L9" s="2" t="s">
        <v>26</v>
      </c>
      <c r="M9" t="str">
        <f>IF(AND(J8&gt;=1,ISTEXT(B9)),"BAŞARILI","")</f>
        <v>BAŞARILI</v>
      </c>
    </row>
    <row r="10" spans="1:12" ht="15.75">
      <c r="A10" s="25">
        <v>5</v>
      </c>
      <c r="B10" s="3" t="s">
        <v>27</v>
      </c>
      <c r="C10" s="24">
        <v>86.29</v>
      </c>
      <c r="D10" s="24">
        <v>94.86</v>
      </c>
      <c r="E10" s="27">
        <v>93.75</v>
      </c>
      <c r="F10" s="24"/>
      <c r="G10" s="27">
        <f t="shared" si="1"/>
        <v>25.887</v>
      </c>
      <c r="H10" s="27">
        <f t="shared" si="2"/>
        <v>28.458</v>
      </c>
      <c r="I10" s="27">
        <f t="shared" si="0"/>
        <v>9.375</v>
      </c>
      <c r="J10" s="27"/>
      <c r="K10" s="27">
        <f>SUM(F10:J10)</f>
        <v>63.72</v>
      </c>
      <c r="L10" s="2" t="s">
        <v>28</v>
      </c>
    </row>
    <row r="11" spans="1:12" ht="15.75">
      <c r="A11" s="25">
        <v>6</v>
      </c>
      <c r="B11" s="3" t="s">
        <v>29</v>
      </c>
      <c r="C11" s="24">
        <v>81.34</v>
      </c>
      <c r="D11" s="24">
        <v>92.3</v>
      </c>
      <c r="E11" s="27">
        <v>85</v>
      </c>
      <c r="F11" s="24"/>
      <c r="G11" s="27">
        <f t="shared" si="1"/>
        <v>24.402</v>
      </c>
      <c r="H11" s="27">
        <f t="shared" si="2"/>
        <v>27.689999999999998</v>
      </c>
      <c r="I11" s="27">
        <f t="shared" si="0"/>
        <v>8.5</v>
      </c>
      <c r="J11" s="27"/>
      <c r="K11" s="27">
        <f>SUM(F11:J11)</f>
        <v>60.592</v>
      </c>
      <c r="L11" s="2" t="s">
        <v>28</v>
      </c>
    </row>
    <row r="12" spans="1:12" ht="15.75">
      <c r="A12" s="25">
        <v>7</v>
      </c>
      <c r="B12" s="3" t="s">
        <v>30</v>
      </c>
      <c r="C12" s="24">
        <v>81.33</v>
      </c>
      <c r="D12" s="24">
        <v>93.93</v>
      </c>
      <c r="E12" s="27">
        <v>82.5</v>
      </c>
      <c r="F12" s="24"/>
      <c r="G12" s="27">
        <f t="shared" si="1"/>
        <v>24.398999999999997</v>
      </c>
      <c r="H12" s="27">
        <f t="shared" si="2"/>
        <v>28.179000000000002</v>
      </c>
      <c r="I12" s="27"/>
      <c r="J12" s="27"/>
      <c r="K12" s="27">
        <f>SUM(F12:J12)</f>
        <v>52.578</v>
      </c>
      <c r="L12" s="2" t="s">
        <v>28</v>
      </c>
    </row>
    <row r="13" spans="1:12" ht="15.75">
      <c r="A13" s="25">
        <v>8</v>
      </c>
      <c r="B13" s="3" t="s">
        <v>31</v>
      </c>
      <c r="C13" s="24">
        <v>81.41</v>
      </c>
      <c r="D13" s="24">
        <v>93.46</v>
      </c>
      <c r="E13" s="27">
        <v>80</v>
      </c>
      <c r="F13" s="24"/>
      <c r="G13" s="27">
        <f t="shared" si="1"/>
        <v>24.423</v>
      </c>
      <c r="H13" s="27">
        <f t="shared" si="2"/>
        <v>28.037999999999997</v>
      </c>
      <c r="I13" s="27"/>
      <c r="J13" s="27"/>
      <c r="K13" s="27">
        <f>SUM(F13:J13)</f>
        <v>52.461</v>
      </c>
      <c r="L13" s="2" t="s">
        <v>28</v>
      </c>
    </row>
    <row r="14" ht="15.75">
      <c r="A14" s="12"/>
    </row>
    <row r="15" ht="15.75">
      <c r="A15" s="12"/>
    </row>
    <row r="16" ht="15.75">
      <c r="A16" s="12"/>
    </row>
    <row r="17" ht="15">
      <c r="B17" t="s">
        <v>46</v>
      </c>
    </row>
    <row r="18" ht="15">
      <c r="B18" t="s">
        <v>47</v>
      </c>
    </row>
    <row r="19" spans="2:13" ht="15.75">
      <c r="B19" s="31"/>
      <c r="C19" s="32"/>
      <c r="D19" s="33"/>
      <c r="E19" s="33"/>
      <c r="F19" s="33"/>
      <c r="G19" s="33"/>
      <c r="H19" s="33"/>
      <c r="I19" s="33"/>
      <c r="J19" s="33"/>
      <c r="K19" s="33"/>
      <c r="L19" s="33"/>
      <c r="M19" s="34"/>
    </row>
    <row r="20" spans="2:13" ht="15.75">
      <c r="B20" s="30" t="s">
        <v>33</v>
      </c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4"/>
    </row>
    <row r="21" spans="2:13" ht="15">
      <c r="B21" s="35" t="s">
        <v>34</v>
      </c>
      <c r="C21" s="36"/>
      <c r="D21" s="36"/>
      <c r="E21" s="36"/>
      <c r="F21" s="36"/>
      <c r="G21" s="36"/>
      <c r="H21" s="36"/>
      <c r="I21" s="36"/>
      <c r="J21" s="36"/>
      <c r="K21" s="36"/>
      <c r="M21" s="34"/>
    </row>
    <row r="22" spans="2:13" ht="15">
      <c r="B22" s="35" t="s">
        <v>35</v>
      </c>
      <c r="C22" s="36"/>
      <c r="D22" s="36"/>
      <c r="E22" s="36"/>
      <c r="F22" s="36"/>
      <c r="G22" s="36"/>
      <c r="H22" s="36"/>
      <c r="I22" s="36"/>
      <c r="J22" s="36"/>
      <c r="K22" s="36"/>
      <c r="M22" s="34"/>
    </row>
    <row r="23" spans="2:13" ht="15">
      <c r="B23" s="35" t="s">
        <v>36</v>
      </c>
      <c r="C23" s="36"/>
      <c r="D23" s="36"/>
      <c r="E23" s="36"/>
      <c r="F23" s="36"/>
      <c r="G23" s="36"/>
      <c r="H23" s="36"/>
      <c r="I23" s="36"/>
      <c r="J23" s="36"/>
      <c r="K23" s="36"/>
      <c r="M23" s="34"/>
    </row>
    <row r="24" spans="2:13" ht="15">
      <c r="B24" s="35" t="s">
        <v>37</v>
      </c>
      <c r="C24" s="36"/>
      <c r="D24" s="36"/>
      <c r="E24" s="36"/>
      <c r="F24" s="36"/>
      <c r="G24" s="36"/>
      <c r="H24" s="36"/>
      <c r="I24" s="36"/>
      <c r="J24" s="36"/>
      <c r="K24" s="36"/>
      <c r="M24" s="34"/>
    </row>
    <row r="25" spans="2:13" ht="15">
      <c r="B25" s="35" t="s">
        <v>38</v>
      </c>
      <c r="C25" s="36"/>
      <c r="D25" s="36"/>
      <c r="E25" s="36"/>
      <c r="F25" s="36"/>
      <c r="G25" s="36"/>
      <c r="H25" s="36"/>
      <c r="I25" s="36"/>
      <c r="J25" s="36"/>
      <c r="K25" s="36"/>
      <c r="M25" s="34"/>
    </row>
    <row r="26" spans="2:13" ht="15">
      <c r="B26" s="35" t="s">
        <v>39</v>
      </c>
      <c r="C26" s="36"/>
      <c r="D26" s="36"/>
      <c r="E26" s="36"/>
      <c r="F26" s="36"/>
      <c r="G26" s="36"/>
      <c r="H26" s="36"/>
      <c r="I26" s="36"/>
      <c r="J26" s="36"/>
      <c r="K26" s="36"/>
      <c r="M26" s="34"/>
    </row>
    <row r="27" spans="2:13" ht="15">
      <c r="B27" s="35" t="s">
        <v>40</v>
      </c>
      <c r="C27" s="36"/>
      <c r="D27" s="36"/>
      <c r="E27" s="36"/>
      <c r="F27" s="36"/>
      <c r="G27" s="36"/>
      <c r="H27" s="36"/>
      <c r="I27" s="36"/>
      <c r="J27" s="36"/>
      <c r="K27" s="36"/>
      <c r="M27" s="34"/>
    </row>
    <row r="28" spans="2:13" ht="15">
      <c r="B28" s="35" t="s">
        <v>41</v>
      </c>
      <c r="C28" s="36"/>
      <c r="D28" s="36"/>
      <c r="E28" s="36"/>
      <c r="F28" s="36"/>
      <c r="G28" s="36"/>
      <c r="H28" s="36"/>
      <c r="I28" s="36"/>
      <c r="J28" s="36"/>
      <c r="K28" s="36"/>
      <c r="M28" s="34"/>
    </row>
    <row r="29" spans="2:13" ht="15">
      <c r="B29" s="35" t="s">
        <v>42</v>
      </c>
      <c r="C29" s="36"/>
      <c r="D29" s="36"/>
      <c r="E29" s="36"/>
      <c r="F29" s="36"/>
      <c r="G29" s="36"/>
      <c r="H29" s="36"/>
      <c r="I29" s="36"/>
      <c r="J29" s="36"/>
      <c r="K29" s="36"/>
      <c r="M29" s="34"/>
    </row>
    <row r="30" spans="2:13" ht="15">
      <c r="B30" s="35" t="s">
        <v>43</v>
      </c>
      <c r="C30" s="35"/>
      <c r="D30" s="35"/>
      <c r="E30" s="35"/>
      <c r="F30" s="36"/>
      <c r="G30" s="36"/>
      <c r="H30" s="36"/>
      <c r="I30" s="36"/>
      <c r="J30" s="36"/>
      <c r="K30" s="36"/>
      <c r="M30" s="34"/>
    </row>
    <row r="31" spans="2:13" ht="15" customHeight="1">
      <c r="B31" s="38" t="s">
        <v>44</v>
      </c>
      <c r="C31" s="38"/>
      <c r="D31" s="38"/>
      <c r="E31" s="38"/>
      <c r="F31" s="38"/>
      <c r="G31" s="38"/>
      <c r="H31" s="36"/>
      <c r="I31" s="36"/>
      <c r="J31" s="36"/>
      <c r="K31" s="36"/>
      <c r="M31" s="34"/>
    </row>
    <row r="32" spans="2:13" ht="15">
      <c r="B32" s="37" t="s">
        <v>45</v>
      </c>
      <c r="C32" s="36"/>
      <c r="D32" s="36"/>
      <c r="E32" s="36"/>
      <c r="F32" s="36"/>
      <c r="G32" s="36"/>
      <c r="H32" s="36"/>
      <c r="I32" s="36"/>
      <c r="J32" s="36"/>
      <c r="K32" s="36"/>
      <c r="M32" s="34"/>
    </row>
    <row r="33" spans="1:13" ht="15">
      <c r="A33" t="s">
        <v>48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34"/>
    </row>
    <row r="34" spans="2:13" ht="15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34"/>
    </row>
  </sheetData>
  <sheetProtection/>
  <mergeCells count="3">
    <mergeCell ref="C3:I3"/>
    <mergeCell ref="C4:I4"/>
    <mergeCell ref="J2:K2"/>
  </mergeCells>
  <printOptions/>
  <pageMargins left="0.49" right="0.27" top="0.75" bottom="0.75" header="0.3" footer="0.3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karizma</dc:creator>
  <cp:keywords/>
  <dc:description/>
  <cp:lastModifiedBy>AGU</cp:lastModifiedBy>
  <cp:lastPrinted>2020-08-14T12:52:27Z</cp:lastPrinted>
  <dcterms:created xsi:type="dcterms:W3CDTF">2008-12-24T11:47:25Z</dcterms:created>
  <dcterms:modified xsi:type="dcterms:W3CDTF">2020-08-18T08:33:35Z</dcterms:modified>
  <cp:category/>
  <cp:version/>
  <cp:contentType/>
  <cp:contentStatus/>
</cp:coreProperties>
</file>